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ilker\Pagos\Blog\10 most useful formulas in financial modeling\"/>
    </mc:Choice>
  </mc:AlternateContent>
  <bookViews>
    <workbookView xWindow="0" yWindow="0" windowWidth="17805" windowHeight="9285" firstSheet="1" activeTab="9"/>
  </bookViews>
  <sheets>
    <sheet name="XNPV" sheetId="1" r:id="rId1"/>
    <sheet name="FV" sheetId="4" r:id="rId2"/>
    <sheet name="XIRR" sheetId="3" r:id="rId3"/>
    <sheet name="MIRR" sheetId="6" r:id="rId4"/>
    <sheet name="PMT" sheetId="7" r:id="rId5"/>
    <sheet name="PPMT" sheetId="8" r:id="rId6"/>
    <sheet name="EFFECT" sheetId="9" r:id="rId7"/>
    <sheet name="RATE" sheetId="10" r:id="rId8"/>
    <sheet name="DB" sheetId="11" r:id="rId9"/>
    <sheet name="SLN" sheetId="12" r:id="rId10"/>
  </sheets>
  <externalReferences>
    <externalReference r:id="rId11"/>
  </externalReferences>
  <definedNames>
    <definedName name="_xlnm._FilterDatabase" localSheetId="8" hidden="1">DB!#REF!</definedName>
    <definedName name="_xlnm._FilterDatabase" localSheetId="6" hidden="1">EFFECT!#REF!</definedName>
    <definedName name="_xlnm._FilterDatabase" localSheetId="4" hidden="1">PMT!#REF!</definedName>
    <definedName name="_xlnm._FilterDatabase" localSheetId="5" hidden="1">PPMT!#REF!</definedName>
    <definedName name="_xlnm._FilterDatabase" localSheetId="7" hidden="1">RATE!#REF!</definedName>
    <definedName name="_xlnm._FilterDatabase" localSheetId="9" hidden="1">SLN!#REF!</definedName>
    <definedName name="AverageSalary">[1]Calculations!$H$29</definedName>
    <definedName name="AverageSickDays">[1]Calculations!$J$29</definedName>
    <definedName name="Department">[1]Lists!$C$2</definedName>
    <definedName name="Employee">[1]Lists!$A$2</definedName>
    <definedName name="List_Departments">[1]Lists!$C$4:$C$11</definedName>
    <definedName name="List_Employees">[1]Lists!$A$4:$A$403</definedName>
    <definedName name="List_Year">[1]Lists!$E$4:$E$12</definedName>
    <definedName name="Location">[1]Lists!$D$2</definedName>
    <definedName name="PSWSeries_4_0_Values" localSheetId="8" hidden="1">DB!#REF!</definedName>
    <definedName name="PSWSeries_4_0_Values" localSheetId="6" hidden="1">EFFECT!#REF!</definedName>
    <definedName name="PSWSeries_4_0_Values" localSheetId="4" hidden="1">PMT!#REF!</definedName>
    <definedName name="PSWSeries_4_0_Values" localSheetId="5" hidden="1">PPMT!#REF!</definedName>
    <definedName name="PSWSeries_4_0_Values" localSheetId="7" hidden="1">RATE!#REF!</definedName>
    <definedName name="PSWSeries_4_0_Values" localSheetId="9" hidden="1">SLN!#REF!</definedName>
    <definedName name="TotalBonuses">[1]Calculations!$C$29</definedName>
    <definedName name="TotalCommissions">[1]Calculations!$E$29</definedName>
    <definedName name="TotalEmployees">[1]Calculations!$G$29</definedName>
    <definedName name="TotalOvertimes">[1]Calculations!$D$29</definedName>
    <definedName name="TotalSalaries">[1]Calculations!$B$29</definedName>
    <definedName name="TotalSickDays">[1]Calculations!$I$29</definedName>
    <definedName name="Year">[1]Lists!$E$2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1" l="1"/>
  <c r="C9" i="12"/>
  <c r="C8" i="12"/>
  <c r="C10" i="11" l="1"/>
  <c r="C11" i="10"/>
  <c r="C9" i="10"/>
  <c r="C8" i="10"/>
  <c r="C7" i="9"/>
  <c r="C6" i="9"/>
  <c r="C11" i="8"/>
  <c r="C9" i="7"/>
  <c r="C10" i="8"/>
  <c r="C8" i="7"/>
  <c r="C18" i="6" l="1"/>
  <c r="C15" i="6"/>
  <c r="C17" i="6"/>
  <c r="C11" i="4" l="1"/>
  <c r="C10" i="4"/>
  <c r="C12" i="3"/>
  <c r="C11" i="3"/>
  <c r="C14" i="1"/>
  <c r="C13" i="1"/>
</calcChain>
</file>

<file path=xl/sharedStrings.xml><?xml version="1.0" encoding="utf-8"?>
<sst xmlns="http://schemas.openxmlformats.org/spreadsheetml/2006/main" count="53" uniqueCount="26">
  <si>
    <t>Formula</t>
  </si>
  <si>
    <t>Discount Rate</t>
  </si>
  <si>
    <t>Date</t>
  </si>
  <si>
    <t>Cash Flow</t>
  </si>
  <si>
    <t>Net Present Value</t>
  </si>
  <si>
    <t>Internal Return Rate</t>
  </si>
  <si>
    <t>Future value</t>
  </si>
  <si>
    <t>Present Value</t>
  </si>
  <si>
    <t>Rate</t>
  </si>
  <si>
    <t># of periods</t>
  </si>
  <si>
    <t>Payments</t>
  </si>
  <si>
    <t>Reinvestment Rate</t>
  </si>
  <si>
    <t>Modified Internal Return Rate</t>
  </si>
  <si>
    <t>Loan Amount</t>
  </si>
  <si>
    <t>Annual Interest Rate</t>
  </si>
  <si>
    <t>Periods (months)</t>
  </si>
  <si>
    <t>Payment</t>
  </si>
  <si>
    <t>Period (months)</t>
  </si>
  <si>
    <t>Total Periods (months)</t>
  </si>
  <si>
    <t>Interest Rate per period</t>
  </si>
  <si>
    <t>Initial cost</t>
  </si>
  <si>
    <t>Salvage value</t>
  </si>
  <si>
    <t>Lifetime in years</t>
  </si>
  <si>
    <t>Period</t>
  </si>
  <si>
    <t>Eepreciation Expense</t>
  </si>
  <si>
    <t>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</si>
</sst>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9" formatCode="mm/dd/yyyy"/>
    <numFmt numFmtId="170" formatCode="&quot;$&quot;#,##0.00"/>
    <numFmt numFmtId="172" formatCode="&quot;$&quot;#,##0"/>
    <numFmt numFmtId="173" formatCode="&quot;$&quot;#,##0;[Red]&quot;$&quot;#,##0"/>
    <numFmt numFmtId="17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2" xfId="0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70" fontId="4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3" fillId="0" borderId="1" xfId="0" applyFont="1" applyBorder="1"/>
    <xf numFmtId="10" fontId="2" fillId="3" borderId="1" xfId="1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0" borderId="0" xfId="0" applyNumberFormat="1"/>
    <xf numFmtId="0" fontId="3" fillId="0" borderId="1" xfId="0" applyFont="1" applyFill="1" applyBorder="1" applyAlignment="1">
      <alignment horizontal="left"/>
    </xf>
    <xf numFmtId="172" fontId="5" fillId="2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5" fillId="2" borderId="1" xfId="1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74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74" fontId="4" fillId="3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left"/>
    </xf>
    <xf numFmtId="8" fontId="4" fillId="3" borderId="1" xfId="1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ker/Pagos/SSZONE/HR%20Dashboard_State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Employee Data"/>
      <sheetName val="Calculations"/>
      <sheetName val="Lists"/>
      <sheetName val="Readme"/>
      <sheetName val="PSW_Sheet"/>
    </sheetNames>
    <sheetDataSet>
      <sheetData sheetId="0" refreshError="1"/>
      <sheetData sheetId="1"/>
      <sheetData sheetId="2">
        <row r="29">
          <cell r="B29">
            <v>226000</v>
          </cell>
          <cell r="C29">
            <v>16400</v>
          </cell>
          <cell r="D29">
            <v>2760</v>
          </cell>
          <cell r="E29">
            <v>14000</v>
          </cell>
          <cell r="G29">
            <v>4</v>
          </cell>
          <cell r="H29">
            <v>56500</v>
          </cell>
          <cell r="I29">
            <v>8</v>
          </cell>
          <cell r="J29">
            <v>2</v>
          </cell>
        </row>
      </sheetData>
      <sheetData sheetId="3">
        <row r="2">
          <cell r="A2" t="str">
            <v xml:space="preserve">ALLEN          DEBORAH L      </v>
          </cell>
          <cell r="C2" t="str">
            <v>Marketing</v>
          </cell>
          <cell r="D2" t="str">
            <v>FL</v>
          </cell>
          <cell r="E2">
            <v>2000</v>
          </cell>
        </row>
        <row r="4">
          <cell r="A4" t="str">
            <v xml:space="preserve">ALLEN          DEBORAH L      </v>
          </cell>
          <cell r="C4" t="str">
            <v>Accounting</v>
          </cell>
          <cell r="E4">
            <v>2000</v>
          </cell>
        </row>
        <row r="5">
          <cell r="A5" t="str">
            <v xml:space="preserve">BAILEY         ZONIA          </v>
          </cell>
          <cell r="C5" t="str">
            <v>Administration</v>
          </cell>
          <cell r="E5">
            <v>2001</v>
          </cell>
        </row>
        <row r="6">
          <cell r="A6" t="str">
            <v xml:space="preserve">BARNES, III    CHARLES        </v>
          </cell>
          <cell r="C6" t="str">
            <v>Customer Support</v>
          </cell>
          <cell r="E6">
            <v>2002</v>
          </cell>
        </row>
        <row r="7">
          <cell r="A7" t="str">
            <v xml:space="preserve">BEDFORD        KENTLY         </v>
          </cell>
          <cell r="C7" t="str">
            <v>Finance</v>
          </cell>
          <cell r="E7">
            <v>2003</v>
          </cell>
        </row>
        <row r="8">
          <cell r="A8" t="str">
            <v xml:space="preserve">BENNETT        PAULA          </v>
          </cell>
          <cell r="C8" t="str">
            <v>Human Resources</v>
          </cell>
          <cell r="E8">
            <v>2004</v>
          </cell>
        </row>
        <row r="9">
          <cell r="A9" t="str">
            <v xml:space="preserve">BITTICK        MARCIA         </v>
          </cell>
          <cell r="C9" t="str">
            <v>IT</v>
          </cell>
          <cell r="E9">
            <v>2005</v>
          </cell>
        </row>
        <row r="10">
          <cell r="A10" t="str">
            <v xml:space="preserve">BLANTON        TAMMY          </v>
          </cell>
          <cell r="C10" t="str">
            <v>Marketing</v>
          </cell>
          <cell r="E10">
            <v>2006</v>
          </cell>
        </row>
        <row r="11">
          <cell r="A11" t="str">
            <v xml:space="preserve">BOATRIGHT      JOEL           </v>
          </cell>
          <cell r="C11" t="str">
            <v>Sales</v>
          </cell>
          <cell r="E11">
            <v>2007</v>
          </cell>
        </row>
        <row r="12">
          <cell r="A12" t="str">
            <v xml:space="preserve">BOWEN          WILLIAM        </v>
          </cell>
          <cell r="E12">
            <v>2008</v>
          </cell>
        </row>
        <row r="13">
          <cell r="A13" t="str">
            <v xml:space="preserve">BRANTLEY       JESSICA        </v>
          </cell>
        </row>
        <row r="14">
          <cell r="A14" t="str">
            <v xml:space="preserve">BROWNING       AMANDA L.      </v>
          </cell>
        </row>
        <row r="15">
          <cell r="A15" t="str">
            <v xml:space="preserve">BROOKS         LYNN           </v>
          </cell>
        </row>
        <row r="16">
          <cell r="A16" t="str">
            <v xml:space="preserve">BUTTERTON      KAREN          </v>
          </cell>
        </row>
        <row r="17">
          <cell r="A17" t="str">
            <v xml:space="preserve">CARPENTER      TONI DENISE    </v>
          </cell>
        </row>
        <row r="18">
          <cell r="A18" t="str">
            <v xml:space="preserve">CLAYTON        PATRICIA M     </v>
          </cell>
        </row>
        <row r="19">
          <cell r="A19" t="str">
            <v xml:space="preserve">COFIELD        AMBER JO       </v>
          </cell>
        </row>
        <row r="20">
          <cell r="A20" t="str">
            <v xml:space="preserve">DANIELS        L J (JR)       </v>
          </cell>
        </row>
        <row r="21">
          <cell r="A21" t="str">
            <v xml:space="preserve">DAVIS          ELIZABETH J    </v>
          </cell>
        </row>
        <row r="22">
          <cell r="A22" t="str">
            <v xml:space="preserve">DENT           ANGIE M        </v>
          </cell>
        </row>
        <row r="23">
          <cell r="A23" t="str">
            <v xml:space="preserve">DENNISON       JENNIFER       </v>
          </cell>
        </row>
        <row r="24">
          <cell r="A24" t="str">
            <v xml:space="preserve">DUGGS-EDWARDS  TAMMI A.       </v>
          </cell>
        </row>
        <row r="25">
          <cell r="A25" t="str">
            <v xml:space="preserve">DUNCAN         TERRI          </v>
          </cell>
        </row>
        <row r="26">
          <cell r="A26" t="str">
            <v xml:space="preserve">ELLIS          WENDY          </v>
          </cell>
        </row>
        <row r="27">
          <cell r="A27" t="str">
            <v xml:space="preserve">FRANCIS        AMY            </v>
          </cell>
        </row>
        <row r="28">
          <cell r="A28" t="str">
            <v xml:space="preserve">GERBER         RANDAL         </v>
          </cell>
        </row>
        <row r="29">
          <cell r="A29" t="str">
            <v xml:space="preserve">SIMPSON-GILDEA DANYELL        </v>
          </cell>
        </row>
        <row r="30">
          <cell r="A30" t="str">
            <v xml:space="preserve">GREEN          DEVONA         </v>
          </cell>
        </row>
        <row r="31">
          <cell r="A31" t="str">
            <v xml:space="preserve">GRIFFIN        TIMMY R.       </v>
          </cell>
        </row>
        <row r="32">
          <cell r="A32" t="str">
            <v xml:space="preserve">GUESS          LAURA          </v>
          </cell>
        </row>
        <row r="33">
          <cell r="A33" t="str">
            <v xml:space="preserve">HALL-WRIGHT    CHANDA         </v>
          </cell>
        </row>
        <row r="34">
          <cell r="A34" t="str">
            <v xml:space="preserve">HANCOCK        TAMMY M.       </v>
          </cell>
        </row>
        <row r="35">
          <cell r="A35" t="str">
            <v xml:space="preserve">HEMPE, JR      ARTHUR A       </v>
          </cell>
        </row>
        <row r="36">
          <cell r="A36" t="str">
            <v xml:space="preserve">HOGAN          JOSHUA LUKE    </v>
          </cell>
        </row>
        <row r="37">
          <cell r="A37" t="str">
            <v xml:space="preserve">HOOKS          FREDERICK      </v>
          </cell>
        </row>
        <row r="38">
          <cell r="A38" t="str">
            <v xml:space="preserve">IVERSON        EMILY          </v>
          </cell>
        </row>
        <row r="39">
          <cell r="A39" t="str">
            <v xml:space="preserve">JOHNSON        HEATHER        </v>
          </cell>
        </row>
        <row r="40">
          <cell r="A40" t="str">
            <v xml:space="preserve">KETCHURE       NORMA          </v>
          </cell>
        </row>
        <row r="41">
          <cell r="A41" t="str">
            <v xml:space="preserve">KEYS           SHARON T.      </v>
          </cell>
        </row>
        <row r="42">
          <cell r="A42" t="str">
            <v xml:space="preserve">KINNEMAN       COURTNIE       </v>
          </cell>
        </row>
        <row r="43">
          <cell r="A43" t="str">
            <v xml:space="preserve">KINSEY         LEON D. (JR)   </v>
          </cell>
        </row>
        <row r="44">
          <cell r="A44" t="str">
            <v xml:space="preserve">KLING          SHERRY         </v>
          </cell>
        </row>
        <row r="45">
          <cell r="A45" t="str">
            <v xml:space="preserve">KOHLIEBER      DANIELLE       </v>
          </cell>
        </row>
        <row r="46">
          <cell r="A46" t="str">
            <v xml:space="preserve">LAMMERS        ERIKA          </v>
          </cell>
        </row>
        <row r="47">
          <cell r="A47" t="str">
            <v xml:space="preserve">LAY            MARIA          </v>
          </cell>
        </row>
        <row r="48">
          <cell r="A48" t="str">
            <v xml:space="preserve">LUKE           CYNTHIA        </v>
          </cell>
        </row>
        <row r="49">
          <cell r="A49" t="str">
            <v xml:space="preserve">MAPP           FELICIA        </v>
          </cell>
        </row>
        <row r="50">
          <cell r="A50" t="str">
            <v xml:space="preserve">MARABLE        JACQUELINE     </v>
          </cell>
        </row>
        <row r="51">
          <cell r="A51" t="str">
            <v xml:space="preserve">MARTINEZ       LUISA          </v>
          </cell>
        </row>
        <row r="52">
          <cell r="A52" t="str">
            <v xml:space="preserve">MCDANIEL       JULIE          </v>
          </cell>
        </row>
        <row r="53">
          <cell r="A53" t="str">
            <v xml:space="preserve">MCDONALD       KELLY          </v>
          </cell>
        </row>
        <row r="54">
          <cell r="A54" t="str">
            <v xml:space="preserve">MCLENDON       BENNIE  L.     </v>
          </cell>
        </row>
        <row r="55">
          <cell r="A55" t="str">
            <v xml:space="preserve">MERCER         KATHY          </v>
          </cell>
        </row>
        <row r="56">
          <cell r="A56" t="str">
            <v xml:space="preserve">MILLS          LORETTA        </v>
          </cell>
        </row>
        <row r="57">
          <cell r="A57" t="str">
            <v xml:space="preserve">MOFFATT        GAIL J         </v>
          </cell>
        </row>
        <row r="58">
          <cell r="A58" t="str">
            <v xml:space="preserve">OBANION        TONYA          </v>
          </cell>
        </row>
        <row r="59">
          <cell r="A59" t="str">
            <v xml:space="preserve">ONLY           TAMIKA         </v>
          </cell>
        </row>
        <row r="60">
          <cell r="A60" t="str">
            <v xml:space="preserve">OWENS          SHARON         </v>
          </cell>
        </row>
        <row r="61">
          <cell r="A61" t="str">
            <v xml:space="preserve">PARK           JEFF           </v>
          </cell>
        </row>
        <row r="62">
          <cell r="A62" t="str">
            <v xml:space="preserve">PATERA         BRENDA         </v>
          </cell>
        </row>
        <row r="63">
          <cell r="A63" t="str">
            <v xml:space="preserve">PHILLIPS-BROWN RAHBYNN        </v>
          </cell>
        </row>
        <row r="64">
          <cell r="A64" t="str">
            <v xml:space="preserve">PRINGLE        DEBBIE         </v>
          </cell>
        </row>
        <row r="65">
          <cell r="A65" t="str">
            <v xml:space="preserve">RAY            MISTI          </v>
          </cell>
        </row>
        <row r="66">
          <cell r="A66" t="str">
            <v xml:space="preserve">REDDISH        COURTNEY       </v>
          </cell>
        </row>
        <row r="67">
          <cell r="A67" t="str">
            <v xml:space="preserve">RICHARDSON     ARNESIA        </v>
          </cell>
        </row>
        <row r="68">
          <cell r="A68" t="str">
            <v xml:space="preserve">ROBINSON       CINDY          </v>
          </cell>
        </row>
        <row r="69">
          <cell r="A69" t="str">
            <v xml:space="preserve">ROBINSON       PORTIA         </v>
          </cell>
        </row>
        <row r="70">
          <cell r="A70" t="str">
            <v xml:space="preserve">ROE            JENNIFER       </v>
          </cell>
        </row>
        <row r="71">
          <cell r="A71" t="str">
            <v xml:space="preserve">RUFFNER        ROBERT         </v>
          </cell>
        </row>
        <row r="72">
          <cell r="A72" t="str">
            <v xml:space="preserve">SHEFFIELD      CAROL          </v>
          </cell>
        </row>
        <row r="73">
          <cell r="A73" t="str">
            <v xml:space="preserve">SIMPSON        JACK           </v>
          </cell>
        </row>
        <row r="74">
          <cell r="A74" t="str">
            <v xml:space="preserve">STANLEY        ALANNA         </v>
          </cell>
        </row>
        <row r="75">
          <cell r="A75" t="str">
            <v xml:space="preserve">STANFIELD      JOANN          </v>
          </cell>
        </row>
        <row r="76">
          <cell r="A76" t="str">
            <v xml:space="preserve">STEEDLEY, JR   ROBERT L       </v>
          </cell>
        </row>
        <row r="77">
          <cell r="A77" t="str">
            <v xml:space="preserve">SULLINS        CHRISTINE      </v>
          </cell>
        </row>
        <row r="78">
          <cell r="A78" t="str">
            <v xml:space="preserve">THAMES         PHYLLIS        </v>
          </cell>
        </row>
        <row r="79">
          <cell r="A79" t="str">
            <v xml:space="preserve">TROUPE         SURINER        </v>
          </cell>
        </row>
        <row r="80">
          <cell r="A80" t="str">
            <v xml:space="preserve">VALDEZ         STEPHANIE      </v>
          </cell>
        </row>
        <row r="81">
          <cell r="A81" t="str">
            <v xml:space="preserve">WATSON         DESYRA         </v>
          </cell>
        </row>
        <row r="82">
          <cell r="A82" t="str">
            <v xml:space="preserve">WEBB           SHARON A.      </v>
          </cell>
        </row>
        <row r="83">
          <cell r="A83" t="str">
            <v xml:space="preserve">WEST           DONNA M        </v>
          </cell>
        </row>
        <row r="84">
          <cell r="A84" t="str">
            <v xml:space="preserve">WHITE          SHAWNA         </v>
          </cell>
        </row>
        <row r="85">
          <cell r="A85" t="str">
            <v xml:space="preserve">WILLIAMS       KARINA         </v>
          </cell>
        </row>
        <row r="86">
          <cell r="A86" t="str">
            <v xml:space="preserve">WILLIAMS       LAKEISHA       </v>
          </cell>
        </row>
        <row r="87">
          <cell r="A87" t="str">
            <v xml:space="preserve">WINN           JIMMY          </v>
          </cell>
        </row>
        <row r="88">
          <cell r="A88" t="str">
            <v xml:space="preserve">ALLEN-MCGREEVEYKIMBERLY       </v>
          </cell>
        </row>
        <row r="89">
          <cell r="A89" t="str">
            <v xml:space="preserve">BLUM           CYNTHIA        </v>
          </cell>
        </row>
        <row r="90">
          <cell r="A90" t="str">
            <v xml:space="preserve">CINTRON        ZERILDA        </v>
          </cell>
        </row>
        <row r="91">
          <cell r="A91" t="str">
            <v xml:space="preserve">CUMMINGS       ROBERT         </v>
          </cell>
        </row>
        <row r="92">
          <cell r="A92" t="str">
            <v xml:space="preserve">DAMPIER        JANET          </v>
          </cell>
        </row>
        <row r="93">
          <cell r="A93" t="str">
            <v xml:space="preserve">DAVIS          BETTY J        </v>
          </cell>
        </row>
        <row r="94">
          <cell r="A94" t="str">
            <v xml:space="preserve">DAVIS          JACQUELINE     </v>
          </cell>
        </row>
        <row r="95">
          <cell r="A95" t="str">
            <v xml:space="preserve">ELLIOTT        RUEBEN         </v>
          </cell>
        </row>
        <row r="96">
          <cell r="A96" t="str">
            <v xml:space="preserve">FUNK           LORI           </v>
          </cell>
        </row>
        <row r="97">
          <cell r="A97" t="str">
            <v xml:space="preserve">HYLTON         JULIE          </v>
          </cell>
        </row>
        <row r="98">
          <cell r="A98" t="str">
            <v xml:space="preserve">LEWIS          CINDY          </v>
          </cell>
        </row>
        <row r="99">
          <cell r="A99" t="str">
            <v xml:space="preserve">NEWBERN        BRENDA         </v>
          </cell>
        </row>
        <row r="100">
          <cell r="A100" t="str">
            <v xml:space="preserve">O'KANE         HEATHER        </v>
          </cell>
        </row>
        <row r="101">
          <cell r="A101" t="str">
            <v>RENTZ          STANLEY MICHAEL</v>
          </cell>
        </row>
        <row r="102">
          <cell r="A102" t="str">
            <v xml:space="preserve">ROWAN          VAN            </v>
          </cell>
        </row>
        <row r="103">
          <cell r="A103" t="str">
            <v xml:space="preserve">STRIPLING, JR  GEORGE         </v>
          </cell>
        </row>
        <row r="104">
          <cell r="A104" t="str">
            <v xml:space="preserve">WALTON         LAKESHA        </v>
          </cell>
        </row>
        <row r="105">
          <cell r="A105" t="str">
            <v xml:space="preserve">ZICKOS         KARISA         </v>
          </cell>
        </row>
        <row r="106">
          <cell r="A106" t="str">
            <v xml:space="preserve">ANGLIN         LORI           </v>
          </cell>
        </row>
        <row r="107">
          <cell r="A107" t="str">
            <v xml:space="preserve">BARNES         KATHRYN        </v>
          </cell>
        </row>
        <row r="108">
          <cell r="A108" t="str">
            <v xml:space="preserve">DOUGLAS        ELSKAMIN       </v>
          </cell>
        </row>
        <row r="109">
          <cell r="A109" t="str">
            <v xml:space="preserve">LANEW          AUTUMN         </v>
          </cell>
        </row>
        <row r="110">
          <cell r="A110" t="str">
            <v xml:space="preserve">MARTIN         AMANDA         </v>
          </cell>
        </row>
        <row r="111">
          <cell r="A111" t="str">
            <v xml:space="preserve">POLLOCK        JENNIFER       </v>
          </cell>
        </row>
        <row r="112">
          <cell r="A112" t="str">
            <v xml:space="preserve">RIVERS         DESTINY        </v>
          </cell>
        </row>
        <row r="113">
          <cell r="A113" t="str">
            <v xml:space="preserve">SOYKE          SABRINA        </v>
          </cell>
        </row>
        <row r="114">
          <cell r="A114" t="str">
            <v xml:space="preserve">ARNEY          BILL           </v>
          </cell>
        </row>
        <row r="115">
          <cell r="A115" t="str">
            <v xml:space="preserve">HERRIN         CHAD           </v>
          </cell>
        </row>
        <row r="116">
          <cell r="A116" t="str">
            <v xml:space="preserve">HODGE          NANCY TERRI    </v>
          </cell>
        </row>
        <row r="117">
          <cell r="A117" t="str">
            <v xml:space="preserve">WELCH          JEFFREY L      </v>
          </cell>
        </row>
        <row r="118">
          <cell r="A118" t="str">
            <v xml:space="preserve">WILLIAMS       NICOLE         </v>
          </cell>
        </row>
        <row r="119">
          <cell r="A119" t="str">
            <v xml:space="preserve">BALDREE        DENNIS         </v>
          </cell>
        </row>
        <row r="120">
          <cell r="A120" t="str">
            <v xml:space="preserve">COWART         TERRY          </v>
          </cell>
        </row>
        <row r="121">
          <cell r="A121" t="str">
            <v xml:space="preserve">DAVIS          DEBBIE         </v>
          </cell>
        </row>
        <row r="122">
          <cell r="A122" t="str">
            <v xml:space="preserve">MEADOWS        NIKKI          </v>
          </cell>
        </row>
        <row r="123">
          <cell r="A123" t="str">
            <v xml:space="preserve">SCHOFILL       SCOTT          </v>
          </cell>
        </row>
        <row r="124">
          <cell r="A124" t="str">
            <v>TOMLINSONHEATH</v>
          </cell>
        </row>
        <row r="125">
          <cell r="A125" t="str">
            <v xml:space="preserve">WILLIAMS       CHRIS          </v>
          </cell>
        </row>
        <row r="126">
          <cell r="A126" t="str">
            <v xml:space="preserve">BAGWELL        DONALD B       </v>
          </cell>
        </row>
        <row r="127">
          <cell r="A127" t="str">
            <v xml:space="preserve">BOX            JACOB          </v>
          </cell>
        </row>
        <row r="128">
          <cell r="A128" t="str">
            <v xml:space="preserve">FENDER         BRITTANY       </v>
          </cell>
        </row>
        <row r="129">
          <cell r="A129" t="str">
            <v xml:space="preserve">YOUNG          MICHELLE       </v>
          </cell>
        </row>
        <row r="130">
          <cell r="A130" t="str">
            <v xml:space="preserve">BOSTIC         CAROLYN        </v>
          </cell>
        </row>
        <row r="131">
          <cell r="A131" t="str">
            <v xml:space="preserve">COUSINS        LORI J         </v>
          </cell>
        </row>
        <row r="132">
          <cell r="A132" t="str">
            <v xml:space="preserve">CUMMINGS       AISHA          </v>
          </cell>
        </row>
        <row r="133">
          <cell r="A133" t="str">
            <v xml:space="preserve">DENNISON       JONATHAN       </v>
          </cell>
        </row>
        <row r="134">
          <cell r="A134" t="str">
            <v xml:space="preserve">FORSYTH        KIM            </v>
          </cell>
        </row>
        <row r="135">
          <cell r="A135" t="str">
            <v xml:space="preserve">GILLICK        WILLIAM        </v>
          </cell>
        </row>
        <row r="136">
          <cell r="A136" t="str">
            <v xml:space="preserve">HANLON         LORI           </v>
          </cell>
        </row>
        <row r="137">
          <cell r="A137" t="str">
            <v xml:space="preserve">HARRISON       STACEY         </v>
          </cell>
        </row>
        <row r="138">
          <cell r="A138" t="str">
            <v xml:space="preserve">HOUSE          DEBORAH L      </v>
          </cell>
        </row>
        <row r="139">
          <cell r="A139" t="str">
            <v xml:space="preserve">MADISON        CHRISTOPHER    </v>
          </cell>
        </row>
        <row r="140">
          <cell r="A140" t="str">
            <v xml:space="preserve">MCMILLIAN      CHARLOTTE      </v>
          </cell>
        </row>
        <row r="141">
          <cell r="A141" t="str">
            <v xml:space="preserve">OSBORNE        QUINCY         </v>
          </cell>
        </row>
        <row r="142">
          <cell r="A142" t="str">
            <v xml:space="preserve">REAVES         WALTER         </v>
          </cell>
        </row>
        <row r="143">
          <cell r="A143" t="str">
            <v xml:space="preserve">ROBINSON       TAMMIE         </v>
          </cell>
        </row>
        <row r="144">
          <cell r="A144" t="str">
            <v xml:space="preserve">RODRIGUEZ      ANITA          </v>
          </cell>
        </row>
        <row r="145">
          <cell r="A145" t="str">
            <v xml:space="preserve">WILLIAMS       LATOYA         </v>
          </cell>
        </row>
        <row r="146">
          <cell r="A146" t="str">
            <v xml:space="preserve">WINNINGHAM     LAWRENCE       </v>
          </cell>
        </row>
        <row r="147">
          <cell r="A147" t="str">
            <v xml:space="preserve">ARRINGTON      REBECCA        </v>
          </cell>
        </row>
        <row r="148">
          <cell r="A148" t="str">
            <v xml:space="preserve">BEAUCHAMP      GAYLA          </v>
          </cell>
        </row>
        <row r="149">
          <cell r="A149" t="str">
            <v xml:space="preserve">BLANCHARD      SANDRA         </v>
          </cell>
        </row>
        <row r="150">
          <cell r="A150" t="str">
            <v xml:space="preserve">BLANCHARD      STEVE          </v>
          </cell>
        </row>
        <row r="151">
          <cell r="A151" t="str">
            <v xml:space="preserve">BRIANT         SARAH          </v>
          </cell>
        </row>
        <row r="152">
          <cell r="A152" t="str">
            <v xml:space="preserve">BURKE          ERICA          </v>
          </cell>
        </row>
        <row r="153">
          <cell r="A153" t="str">
            <v xml:space="preserve">CHOATE         ANNETTE L      </v>
          </cell>
        </row>
        <row r="154">
          <cell r="A154" t="str">
            <v xml:space="preserve">COOPER         LANCE          </v>
          </cell>
        </row>
        <row r="155">
          <cell r="A155" t="str">
            <v xml:space="preserve">CREAMANS       AMANDA         </v>
          </cell>
        </row>
        <row r="156">
          <cell r="A156" t="str">
            <v xml:space="preserve">FISHER         JOSEPH         </v>
          </cell>
        </row>
        <row r="157">
          <cell r="A157" t="str">
            <v xml:space="preserve">INGRAM         AMY            </v>
          </cell>
        </row>
        <row r="158">
          <cell r="A158" t="str">
            <v xml:space="preserve">JOHNSON        FRED           </v>
          </cell>
        </row>
        <row r="159">
          <cell r="A159" t="str">
            <v xml:space="preserve">KRAUTH         DEBRA M        </v>
          </cell>
        </row>
        <row r="160">
          <cell r="A160" t="str">
            <v xml:space="preserve">LILLY          DACHAY         </v>
          </cell>
        </row>
        <row r="161">
          <cell r="A161" t="str">
            <v xml:space="preserve">NICI           DENISE         </v>
          </cell>
        </row>
        <row r="162">
          <cell r="A162" t="str">
            <v xml:space="preserve">O'BRIEN        MICHAEL T      </v>
          </cell>
        </row>
        <row r="163">
          <cell r="A163" t="str">
            <v xml:space="preserve">PITTMAN        DONALD         </v>
          </cell>
        </row>
        <row r="164">
          <cell r="A164" t="str">
            <v xml:space="preserve">RHEA           LOGAN          </v>
          </cell>
        </row>
        <row r="165">
          <cell r="A165" t="str">
            <v xml:space="preserve">SMITH          HAL            </v>
          </cell>
        </row>
        <row r="166">
          <cell r="A166" t="str">
            <v xml:space="preserve">TAYLOR         HELEN          </v>
          </cell>
        </row>
        <row r="167">
          <cell r="A167" t="str">
            <v xml:space="preserve">TAYLOR         JAMES          </v>
          </cell>
        </row>
        <row r="168">
          <cell r="A168" t="str">
            <v xml:space="preserve">VIOLA          TERESA         </v>
          </cell>
        </row>
        <row r="169">
          <cell r="A169" t="str">
            <v xml:space="preserve">WHITE          KAREN          </v>
          </cell>
        </row>
        <row r="170">
          <cell r="A170" t="str">
            <v xml:space="preserve">BONNER         BROCK          </v>
          </cell>
        </row>
        <row r="171">
          <cell r="A171" t="str">
            <v xml:space="preserve">CARDIN         ALEXIS         </v>
          </cell>
        </row>
        <row r="172">
          <cell r="A172" t="str">
            <v xml:space="preserve">COSGROVE       MATT           </v>
          </cell>
        </row>
        <row r="173">
          <cell r="A173" t="str">
            <v xml:space="preserve">CRUM           MALLORY        </v>
          </cell>
        </row>
        <row r="174">
          <cell r="A174" t="str">
            <v xml:space="preserve">EVANS          CHIQUEATA L    </v>
          </cell>
        </row>
        <row r="175">
          <cell r="A175" t="str">
            <v xml:space="preserve">MEEKS          AKEVIA         </v>
          </cell>
        </row>
        <row r="176">
          <cell r="A176" t="str">
            <v xml:space="preserve">SCHARLACH      BETH           </v>
          </cell>
        </row>
        <row r="177">
          <cell r="A177" t="str">
            <v xml:space="preserve">WIX            FREDRICK LEE   </v>
          </cell>
        </row>
        <row r="178">
          <cell r="A178" t="str">
            <v xml:space="preserve">HARDRICK       CHAD           </v>
          </cell>
        </row>
        <row r="179">
          <cell r="A179" t="str">
            <v xml:space="preserve">HILL JR        GERRY          </v>
          </cell>
        </row>
        <row r="180">
          <cell r="A180" t="str">
            <v xml:space="preserve">JOINER         MELANIE        </v>
          </cell>
        </row>
        <row r="181">
          <cell r="A181" t="str">
            <v xml:space="preserve">SHIFFER        SHARI          </v>
          </cell>
        </row>
        <row r="182">
          <cell r="A182" t="str">
            <v xml:space="preserve">WESLEY         JOHN           </v>
          </cell>
        </row>
        <row r="183">
          <cell r="A183" t="str">
            <v xml:space="preserve">DAVIS          BOBBY          </v>
          </cell>
        </row>
        <row r="184">
          <cell r="A184" t="str">
            <v xml:space="preserve">FENDER         TINA           </v>
          </cell>
        </row>
        <row r="185">
          <cell r="A185" t="str">
            <v xml:space="preserve">FORD           PIPER          </v>
          </cell>
        </row>
        <row r="186">
          <cell r="A186" t="str">
            <v xml:space="preserve">NASH           MICHAEL        </v>
          </cell>
        </row>
        <row r="187">
          <cell r="A187" t="str">
            <v xml:space="preserve">ARMSTRONG      JR, NAPOLEON   </v>
          </cell>
        </row>
        <row r="188">
          <cell r="A188" t="str">
            <v xml:space="preserve">BAKER          RHONDA         </v>
          </cell>
        </row>
        <row r="189">
          <cell r="A189" t="str">
            <v xml:space="preserve">DYCK           RAY            </v>
          </cell>
        </row>
        <row r="190">
          <cell r="A190" t="str">
            <v xml:space="preserve">FURRY          CAROLYN        </v>
          </cell>
        </row>
        <row r="191">
          <cell r="A191" t="str">
            <v xml:space="preserve">LEBROKE        PATRICIA       </v>
          </cell>
        </row>
        <row r="192">
          <cell r="A192" t="str">
            <v xml:space="preserve">POWERS         KAREN          </v>
          </cell>
        </row>
        <row r="193">
          <cell r="A193" t="str">
            <v xml:space="preserve">STRADFORD, JR  HENRY          </v>
          </cell>
        </row>
        <row r="194">
          <cell r="A194" t="str">
            <v xml:space="preserve">CHMIELEWSKI    RICO A         </v>
          </cell>
        </row>
        <row r="195">
          <cell r="A195" t="str">
            <v xml:space="preserve">DANIEL         CRYSTAL        </v>
          </cell>
        </row>
        <row r="196">
          <cell r="A196" t="str">
            <v xml:space="preserve">DENMAN         TONIA  H.      </v>
          </cell>
        </row>
        <row r="197">
          <cell r="A197" t="str">
            <v xml:space="preserve">EVERITT        JOAN           </v>
          </cell>
        </row>
        <row r="198">
          <cell r="A198" t="str">
            <v xml:space="preserve">POWELL         JEREMY         </v>
          </cell>
        </row>
        <row r="199">
          <cell r="A199" t="str">
            <v xml:space="preserve">WALKER         MATTHEW        </v>
          </cell>
        </row>
        <row r="200">
          <cell r="A200" t="str">
            <v xml:space="preserve">ANDERSON       ELAINA         </v>
          </cell>
        </row>
        <row r="201">
          <cell r="A201" t="str">
            <v xml:space="preserve">KINGSLEY       ANTHONY        </v>
          </cell>
        </row>
        <row r="202">
          <cell r="A202" t="str">
            <v xml:space="preserve">NOWELL         REBECCA        </v>
          </cell>
        </row>
        <row r="203">
          <cell r="A203" t="str">
            <v xml:space="preserve">THOMAS         LENEER         </v>
          </cell>
        </row>
        <row r="204">
          <cell r="A204" t="str">
            <v xml:space="preserve">DAVIS          NANCY          </v>
          </cell>
        </row>
        <row r="205">
          <cell r="A205" t="str">
            <v xml:space="preserve">BATSON         SHAWN          </v>
          </cell>
        </row>
        <row r="206">
          <cell r="A206" t="str">
            <v xml:space="preserve">CLARK          MARIA          </v>
          </cell>
        </row>
        <row r="207">
          <cell r="A207" t="str">
            <v xml:space="preserve">CRAWFORD       VERONICA       </v>
          </cell>
        </row>
        <row r="208">
          <cell r="A208" t="str">
            <v xml:space="preserve">CURTIS         CHRISTY        </v>
          </cell>
        </row>
        <row r="209">
          <cell r="A209" t="str">
            <v xml:space="preserve">EVANS          GRACE          </v>
          </cell>
        </row>
        <row r="210">
          <cell r="A210" t="str">
            <v xml:space="preserve">FORDHAM        DEBI           </v>
          </cell>
        </row>
        <row r="211">
          <cell r="A211" t="str">
            <v xml:space="preserve">GUTIERREZ      LYNDA          </v>
          </cell>
        </row>
        <row r="212">
          <cell r="A212" t="str">
            <v xml:space="preserve">HUTSON         TIMMY          </v>
          </cell>
        </row>
        <row r="213">
          <cell r="A213" t="str">
            <v xml:space="preserve">IRVIN          GREGORY        </v>
          </cell>
        </row>
        <row r="214">
          <cell r="A214" t="str">
            <v xml:space="preserve">IRVIN          MICHELLE       </v>
          </cell>
        </row>
        <row r="215">
          <cell r="A215" t="str">
            <v xml:space="preserve">JOHNSON        QIANA          </v>
          </cell>
        </row>
        <row r="216">
          <cell r="A216" t="str">
            <v xml:space="preserve">JONES          LISA           </v>
          </cell>
        </row>
        <row r="217">
          <cell r="A217" t="str">
            <v xml:space="preserve">MCNEIL         LATONYA        </v>
          </cell>
        </row>
        <row r="218">
          <cell r="A218" t="str">
            <v xml:space="preserve">MOORE          VAN            </v>
          </cell>
        </row>
        <row r="219">
          <cell r="A219" t="str">
            <v xml:space="preserve">PRYOR          KATHY          </v>
          </cell>
        </row>
        <row r="220">
          <cell r="A220" t="str">
            <v xml:space="preserve">RAMEY          MICHELLE       </v>
          </cell>
        </row>
        <row r="221">
          <cell r="A221" t="str">
            <v xml:space="preserve">RENZ           DEANNA         </v>
          </cell>
        </row>
        <row r="222">
          <cell r="A222" t="str">
            <v xml:space="preserve">SALTER         NICOLE         </v>
          </cell>
        </row>
        <row r="223">
          <cell r="A223" t="str">
            <v xml:space="preserve">SPIEGELMAN     RON            </v>
          </cell>
        </row>
        <row r="224">
          <cell r="A224" t="str">
            <v xml:space="preserve">TOBIN          DAPHNE         </v>
          </cell>
        </row>
        <row r="225">
          <cell r="A225" t="str">
            <v xml:space="preserve">WARFIELD       DEBBIE         </v>
          </cell>
        </row>
        <row r="226">
          <cell r="A226" t="str">
            <v xml:space="preserve">CASWELL        NANCY          </v>
          </cell>
        </row>
        <row r="227">
          <cell r="A227" t="str">
            <v xml:space="preserve">GEBO           JOAN           </v>
          </cell>
        </row>
        <row r="228">
          <cell r="A228" t="str">
            <v xml:space="preserve">HEWITT         KAY MICHELLE   </v>
          </cell>
        </row>
        <row r="229">
          <cell r="A229" t="str">
            <v xml:space="preserve">SCOTT          MARTINA        </v>
          </cell>
        </row>
        <row r="230">
          <cell r="A230" t="str">
            <v xml:space="preserve">SILLAH         ELIZABETH      </v>
          </cell>
        </row>
        <row r="231">
          <cell r="A231" t="str">
            <v xml:space="preserve">SMITH          PEGGY          </v>
          </cell>
        </row>
        <row r="232">
          <cell r="A232" t="str">
            <v xml:space="preserve">WIMBERLEY      SEAN           </v>
          </cell>
        </row>
        <row r="233">
          <cell r="A233" t="str">
            <v xml:space="preserve">ALLEN          RICKY A        </v>
          </cell>
        </row>
        <row r="234">
          <cell r="A234" t="str">
            <v xml:space="preserve">KROFT          SABRINA        </v>
          </cell>
        </row>
        <row r="235">
          <cell r="A235" t="str">
            <v xml:space="preserve">OLOGHLIN       CINDY          </v>
          </cell>
        </row>
        <row r="236">
          <cell r="A236" t="str">
            <v xml:space="preserve">BOYD           NEIL           </v>
          </cell>
        </row>
        <row r="237">
          <cell r="A237" t="str">
            <v xml:space="preserve">BREMER         ROSANNA        </v>
          </cell>
        </row>
        <row r="238">
          <cell r="A238" t="str">
            <v xml:space="preserve">ENGLISH        SIMONE         </v>
          </cell>
        </row>
        <row r="239">
          <cell r="A239" t="str">
            <v xml:space="preserve">FRAZIER        RICHARD        </v>
          </cell>
        </row>
        <row r="240">
          <cell r="A240" t="str">
            <v xml:space="preserve">SAMS           JULIE          </v>
          </cell>
        </row>
        <row r="241">
          <cell r="A241" t="str">
            <v xml:space="preserve">SHANNON        LEVI           </v>
          </cell>
        </row>
        <row r="242">
          <cell r="A242" t="str">
            <v xml:space="preserve">WELCH          LORI           </v>
          </cell>
        </row>
        <row r="243">
          <cell r="A243" t="str">
            <v xml:space="preserve">WHITE          TIFFANY        </v>
          </cell>
        </row>
        <row r="244">
          <cell r="A244" t="str">
            <v xml:space="preserve">MCKNIGHT       REBECCA        </v>
          </cell>
        </row>
        <row r="245">
          <cell r="A245" t="str">
            <v xml:space="preserve">OSWALD         JUSTIN         </v>
          </cell>
        </row>
        <row r="246">
          <cell r="A246" t="str">
            <v xml:space="preserve">ROBERTS        JOSHUA         </v>
          </cell>
        </row>
        <row r="247">
          <cell r="A247" t="str">
            <v xml:space="preserve">COWART         BRANDON        </v>
          </cell>
        </row>
        <row r="248">
          <cell r="A248" t="str">
            <v xml:space="preserve">ELLIS          HENRY C        </v>
          </cell>
        </row>
        <row r="249">
          <cell r="A249" t="str">
            <v xml:space="preserve">GREEN          BRUCE THOMAS   </v>
          </cell>
        </row>
        <row r="250">
          <cell r="A250" t="str">
            <v xml:space="preserve">SCHLEMMER      LEANE          </v>
          </cell>
        </row>
        <row r="251">
          <cell r="A251" t="str">
            <v xml:space="preserve">BURTON         JOSHUA         </v>
          </cell>
        </row>
        <row r="252">
          <cell r="A252" t="str">
            <v xml:space="preserve">HORSLEY        DESHAWN        </v>
          </cell>
        </row>
        <row r="253">
          <cell r="A253" t="str">
            <v xml:space="preserve">SIMMONS        CHARLENE       </v>
          </cell>
        </row>
        <row r="254">
          <cell r="A254" t="str">
            <v xml:space="preserve">BRANT          CORY RAY       </v>
          </cell>
        </row>
        <row r="255">
          <cell r="A255" t="str">
            <v xml:space="preserve">LEIBACH        DANNY          </v>
          </cell>
        </row>
        <row r="256">
          <cell r="A256" t="str">
            <v xml:space="preserve">WALSH          MICHELE        </v>
          </cell>
        </row>
        <row r="257">
          <cell r="A257" t="str">
            <v xml:space="preserve">MORRIS         SHEPPARD       </v>
          </cell>
        </row>
        <row r="258">
          <cell r="A258" t="str">
            <v xml:space="preserve">SPENCER        STEPHEN        </v>
          </cell>
        </row>
        <row r="259">
          <cell r="A259" t="str">
            <v xml:space="preserve">HEATH          BRIAN D        </v>
          </cell>
        </row>
        <row r="260">
          <cell r="A260" t="str">
            <v xml:space="preserve">PICKETT        SCOTT          </v>
          </cell>
        </row>
        <row r="261">
          <cell r="A261" t="str">
            <v xml:space="preserve">VICKERS        FRANCES        </v>
          </cell>
        </row>
        <row r="262">
          <cell r="A262" t="str">
            <v xml:space="preserve">BLAIR          JAMES          </v>
          </cell>
        </row>
        <row r="263">
          <cell r="A263" t="str">
            <v xml:space="preserve">BREEN          PRESTON        </v>
          </cell>
        </row>
        <row r="264">
          <cell r="A264" t="str">
            <v xml:space="preserve">SHEPARD        SHAWN          </v>
          </cell>
        </row>
        <row r="265">
          <cell r="A265" t="str">
            <v xml:space="preserve">SUTHERLAND     DEBORAH        </v>
          </cell>
        </row>
        <row r="266">
          <cell r="A266" t="str">
            <v xml:space="preserve">FORD           ROBERT         </v>
          </cell>
        </row>
        <row r="267">
          <cell r="A267" t="str">
            <v xml:space="preserve">HELMUS         VIVIAN         </v>
          </cell>
        </row>
        <row r="268">
          <cell r="A268" t="str">
            <v xml:space="preserve">JONES          KEVIN          </v>
          </cell>
        </row>
        <row r="269">
          <cell r="A269" t="str">
            <v xml:space="preserve">PARE'          TIMOTHY        </v>
          </cell>
        </row>
        <row r="270">
          <cell r="A270" t="str">
            <v xml:space="preserve">STACEY         JEREMY         </v>
          </cell>
        </row>
        <row r="271">
          <cell r="A271" t="str">
            <v xml:space="preserve">DOOLEY         JEFFREY        </v>
          </cell>
        </row>
        <row r="272">
          <cell r="A272" t="str">
            <v xml:space="preserve">PERALES        LYNNETTE       </v>
          </cell>
        </row>
        <row r="273">
          <cell r="A273" t="str">
            <v xml:space="preserve">BARNES IV      CHARLES  W.    </v>
          </cell>
        </row>
        <row r="274">
          <cell r="A274" t="str">
            <v xml:space="preserve">BATES          HALEY          </v>
          </cell>
        </row>
        <row r="275">
          <cell r="A275" t="str">
            <v xml:space="preserve">BLAKE          ERICA          </v>
          </cell>
        </row>
        <row r="276">
          <cell r="A276" t="str">
            <v xml:space="preserve">CARDIN         ALEXIS         </v>
          </cell>
        </row>
        <row r="277">
          <cell r="A277" t="str">
            <v xml:space="preserve">CHAVOUS        MONIQUE        </v>
          </cell>
        </row>
        <row r="278">
          <cell r="A278" t="str">
            <v xml:space="preserve">DAY            AMY            </v>
          </cell>
        </row>
        <row r="279">
          <cell r="A279" t="str">
            <v xml:space="preserve">DELACERDA      DAVID          </v>
          </cell>
        </row>
        <row r="280">
          <cell r="A280" t="str">
            <v xml:space="preserve">DEMATTEO       PAMELA         </v>
          </cell>
        </row>
        <row r="281">
          <cell r="A281" t="str">
            <v xml:space="preserve">EALY           CHRISTY        </v>
          </cell>
        </row>
        <row r="282">
          <cell r="A282" t="str">
            <v xml:space="preserve">FOLEY          MICHAEL        </v>
          </cell>
        </row>
        <row r="283">
          <cell r="A283" t="str">
            <v xml:space="preserve">FORTNER        DANA           </v>
          </cell>
        </row>
        <row r="284">
          <cell r="A284" t="str">
            <v xml:space="preserve">FORD           JOHN           </v>
          </cell>
        </row>
        <row r="285">
          <cell r="A285" t="str">
            <v xml:space="preserve">GEIGER         ERIC           </v>
          </cell>
        </row>
        <row r="286">
          <cell r="A286" t="str">
            <v xml:space="preserve">GIBSON         WENDELL        </v>
          </cell>
        </row>
        <row r="287">
          <cell r="A287" t="str">
            <v xml:space="preserve">GREENE         MEREDITH       </v>
          </cell>
        </row>
        <row r="288">
          <cell r="A288" t="str">
            <v xml:space="preserve">GRIFFIN        KELLY          </v>
          </cell>
        </row>
        <row r="289">
          <cell r="A289" t="str">
            <v xml:space="preserve">HAGEN          LEIGHANN       </v>
          </cell>
        </row>
        <row r="290">
          <cell r="A290" t="str">
            <v xml:space="preserve">HALIPILIAS     NIKKI          </v>
          </cell>
        </row>
        <row r="291">
          <cell r="A291" t="str">
            <v xml:space="preserve">HEMPHILL       AMY            </v>
          </cell>
        </row>
        <row r="292">
          <cell r="A292" t="str">
            <v xml:space="preserve">HENNING        EMILY          </v>
          </cell>
        </row>
        <row r="293">
          <cell r="A293" t="str">
            <v xml:space="preserve">HUGHES, JR     CURTIS RAY     </v>
          </cell>
        </row>
        <row r="294">
          <cell r="A294" t="str">
            <v xml:space="preserve">JACKSON        CRYSTAL        </v>
          </cell>
        </row>
        <row r="295">
          <cell r="A295" t="str">
            <v>JOHNSON        ANDREA MICHELLE</v>
          </cell>
        </row>
        <row r="296">
          <cell r="A296" t="str">
            <v xml:space="preserve">KOONCE         ROSETTA        </v>
          </cell>
        </row>
        <row r="297">
          <cell r="A297" t="str">
            <v xml:space="preserve">KROHN          TERRY          </v>
          </cell>
        </row>
        <row r="298">
          <cell r="A298" t="str">
            <v xml:space="preserve">LEWIS          SHEENA         </v>
          </cell>
        </row>
        <row r="299">
          <cell r="A299" t="str">
            <v xml:space="preserve">LYONS          RAVINIA        </v>
          </cell>
        </row>
        <row r="300">
          <cell r="A300" t="str">
            <v xml:space="preserve">MANN           JOHN           </v>
          </cell>
        </row>
        <row r="301">
          <cell r="A301" t="str">
            <v xml:space="preserve">MOSELEY        PEYTON         </v>
          </cell>
        </row>
        <row r="302">
          <cell r="A302" t="str">
            <v xml:space="preserve">OBERLEY        COLLEEN        </v>
          </cell>
        </row>
        <row r="303">
          <cell r="A303" t="str">
            <v xml:space="preserve">OLIVE          JEMILLE        </v>
          </cell>
        </row>
        <row r="304">
          <cell r="A304" t="str">
            <v xml:space="preserve">OWENS          MATTHEW        </v>
          </cell>
        </row>
        <row r="305">
          <cell r="A305" t="str">
            <v xml:space="preserve">PATTERSON      BRYANT K       </v>
          </cell>
        </row>
        <row r="306">
          <cell r="A306" t="str">
            <v xml:space="preserve">PITTS          REBECCA        </v>
          </cell>
        </row>
        <row r="307">
          <cell r="A307" t="str">
            <v xml:space="preserve">POLLOCK        STEPHENY       </v>
          </cell>
        </row>
        <row r="308">
          <cell r="A308" t="str">
            <v xml:space="preserve">RAGIN          BRANDI         </v>
          </cell>
        </row>
        <row r="309">
          <cell r="A309" t="str">
            <v xml:space="preserve">REARDON        ELIZABETH      </v>
          </cell>
        </row>
        <row r="310">
          <cell r="A310" t="str">
            <v xml:space="preserve">SANT           ELENA          </v>
          </cell>
        </row>
        <row r="311">
          <cell r="A311" t="str">
            <v xml:space="preserve">SANDERS        MORGAN         </v>
          </cell>
        </row>
        <row r="312">
          <cell r="A312" t="str">
            <v xml:space="preserve">SEBREE         FELICIA        </v>
          </cell>
        </row>
        <row r="313">
          <cell r="A313" t="str">
            <v xml:space="preserve">SKIPPER        NANCY          </v>
          </cell>
        </row>
        <row r="314">
          <cell r="A314" t="str">
            <v xml:space="preserve">STANFIELD      F TIMOTHY      </v>
          </cell>
        </row>
        <row r="315">
          <cell r="A315" t="str">
            <v xml:space="preserve">SUBER          JARROD         </v>
          </cell>
        </row>
        <row r="316">
          <cell r="A316" t="str">
            <v xml:space="preserve">TENERY         STEPHANIE      </v>
          </cell>
        </row>
        <row r="317">
          <cell r="A317" t="str">
            <v xml:space="preserve">THRASHER       ILENE          </v>
          </cell>
        </row>
        <row r="318">
          <cell r="A318" t="str">
            <v xml:space="preserve">WIGGINS        KELLIE P       </v>
          </cell>
        </row>
        <row r="319">
          <cell r="A319" t="str">
            <v xml:space="preserve">WINN           MICHELLE       </v>
          </cell>
        </row>
        <row r="320">
          <cell r="A320" t="str">
            <v xml:space="preserve">WIRICK         JACKIE LEANN   </v>
          </cell>
        </row>
        <row r="321">
          <cell r="A321" t="str">
            <v xml:space="preserve">HUGHES, JR     CURTIS RAY     </v>
          </cell>
        </row>
        <row r="322">
          <cell r="A322" t="str">
            <v xml:space="preserve">JACKSON        CRYSTAL        </v>
          </cell>
        </row>
        <row r="323">
          <cell r="A323" t="str">
            <v>JOHNSON        ANDREA MICHELLE</v>
          </cell>
        </row>
        <row r="324">
          <cell r="A324" t="str">
            <v xml:space="preserve">KOONCE         ROSETTA        </v>
          </cell>
        </row>
        <row r="325">
          <cell r="A325" t="str">
            <v xml:space="preserve">KROHN          TERRY          </v>
          </cell>
        </row>
        <row r="326">
          <cell r="A326" t="str">
            <v xml:space="preserve">LEWIS          SHEENA         </v>
          </cell>
        </row>
        <row r="327">
          <cell r="A327" t="str">
            <v xml:space="preserve">LYONS          RAVINIA        </v>
          </cell>
        </row>
        <row r="328">
          <cell r="A328" t="str">
            <v xml:space="preserve">MANN           JOHN           </v>
          </cell>
        </row>
        <row r="329">
          <cell r="A329" t="str">
            <v xml:space="preserve">MOODY          KAYLEIGH       </v>
          </cell>
        </row>
        <row r="330">
          <cell r="A330" t="str">
            <v xml:space="preserve">MOSELEY        PEYTON         </v>
          </cell>
        </row>
        <row r="331">
          <cell r="A331" t="str">
            <v xml:space="preserve">OBERLEY        COLLEEN        </v>
          </cell>
        </row>
        <row r="332">
          <cell r="A332" t="str">
            <v xml:space="preserve">OLIVE          JEMILLE        </v>
          </cell>
        </row>
        <row r="333">
          <cell r="A333" t="str">
            <v xml:space="preserve">OWENS          MATTHEW        </v>
          </cell>
        </row>
        <row r="334">
          <cell r="A334" t="str">
            <v xml:space="preserve">PATTERSON      BRYANT K       </v>
          </cell>
        </row>
        <row r="335">
          <cell r="A335" t="str">
            <v xml:space="preserve">PITTS          REBECCA        </v>
          </cell>
        </row>
        <row r="336">
          <cell r="A336" t="str">
            <v xml:space="preserve">POLLOCK        STEPHENY       </v>
          </cell>
        </row>
        <row r="337">
          <cell r="A337" t="str">
            <v xml:space="preserve">RAGIN          BRANDI         </v>
          </cell>
        </row>
        <row r="338">
          <cell r="A338" t="str">
            <v xml:space="preserve">REARDON        ELIZABETH      </v>
          </cell>
        </row>
        <row r="339">
          <cell r="A339" t="str">
            <v xml:space="preserve">SANT           ELENA          </v>
          </cell>
        </row>
        <row r="340">
          <cell r="A340" t="str">
            <v xml:space="preserve">SANDERS        MORGAN         </v>
          </cell>
        </row>
        <row r="341">
          <cell r="A341" t="str">
            <v xml:space="preserve">SEBREE         FELICIA        </v>
          </cell>
        </row>
        <row r="342">
          <cell r="A342" t="str">
            <v xml:space="preserve">SKIPPER        NANCY          </v>
          </cell>
        </row>
        <row r="343">
          <cell r="A343" t="str">
            <v xml:space="preserve">STANFIELD      F TIMOTHY      </v>
          </cell>
        </row>
        <row r="344">
          <cell r="A344" t="str">
            <v xml:space="preserve">SUBER          JARROD         </v>
          </cell>
        </row>
        <row r="345">
          <cell r="A345" t="str">
            <v xml:space="preserve">TENERY         STEPHANIE      </v>
          </cell>
        </row>
        <row r="346">
          <cell r="A346" t="str">
            <v xml:space="preserve">THRASHER       ILENE          </v>
          </cell>
        </row>
        <row r="347">
          <cell r="A347" t="str">
            <v xml:space="preserve">WIGGINS        KELLIE P       </v>
          </cell>
        </row>
        <row r="348">
          <cell r="A348" t="str">
            <v xml:space="preserve">WINN           MICHELLE       </v>
          </cell>
        </row>
        <row r="349">
          <cell r="A349" t="str">
            <v xml:space="preserve">WIRICK         JACKIE LEANN   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4"/>
  <sheetViews>
    <sheetView showGridLines="0" workbookViewId="0">
      <selection activeCell="B1" sqref="B1:C1048576"/>
    </sheetView>
  </sheetViews>
  <sheetFormatPr defaultRowHeight="15" x14ac:dyDescent="0.25"/>
  <cols>
    <col min="1" max="1" width="2.85546875" customWidth="1"/>
    <col min="2" max="2" width="17.85546875" customWidth="1"/>
    <col min="3" max="3" width="22.28515625" customWidth="1"/>
    <col min="4" max="4" width="2.85546875" customWidth="1"/>
  </cols>
  <sheetData>
    <row r="2" spans="2:3" x14ac:dyDescent="0.25">
      <c r="B2" s="1" t="s">
        <v>2</v>
      </c>
      <c r="C2" s="1" t="s">
        <v>3</v>
      </c>
    </row>
    <row r="3" spans="2:3" x14ac:dyDescent="0.25">
      <c r="B3" s="2">
        <v>43115</v>
      </c>
      <c r="C3" s="3">
        <v>-120000</v>
      </c>
    </row>
    <row r="4" spans="2:3" x14ac:dyDescent="0.25">
      <c r="B4" s="4">
        <v>43200</v>
      </c>
      <c r="C4" s="5">
        <v>18000</v>
      </c>
    </row>
    <row r="5" spans="2:3" x14ac:dyDescent="0.25">
      <c r="B5" s="4">
        <v>43387</v>
      </c>
      <c r="C5" s="5">
        <v>19000</v>
      </c>
    </row>
    <row r="6" spans="2:3" x14ac:dyDescent="0.25">
      <c r="B6" s="4">
        <v>43455</v>
      </c>
      <c r="C6" s="5">
        <v>25000</v>
      </c>
    </row>
    <row r="7" spans="2:3" x14ac:dyDescent="0.25">
      <c r="B7" s="4">
        <v>43524</v>
      </c>
      <c r="C7" s="5">
        <v>22000</v>
      </c>
    </row>
    <row r="8" spans="2:3" x14ac:dyDescent="0.25">
      <c r="B8" s="4">
        <v>43617</v>
      </c>
      <c r="C8" s="5">
        <v>24000</v>
      </c>
    </row>
    <row r="9" spans="2:3" x14ac:dyDescent="0.25">
      <c r="B9" s="6">
        <v>43861</v>
      </c>
      <c r="C9" s="7">
        <v>24500</v>
      </c>
    </row>
    <row r="11" spans="2:3" x14ac:dyDescent="0.25">
      <c r="B11" s="11" t="s">
        <v>1</v>
      </c>
      <c r="C11" s="8">
        <v>5.1999999999999998E-2</v>
      </c>
    </row>
    <row r="13" spans="2:3" x14ac:dyDescent="0.25">
      <c r="B13" s="11" t="s">
        <v>4</v>
      </c>
      <c r="C13" s="10">
        <f>XNPV(C11,C3:C9,B3:B9)</f>
        <v>5188.818061325328</v>
      </c>
    </row>
    <row r="14" spans="2:3" x14ac:dyDescent="0.25">
      <c r="B14" s="11" t="s">
        <v>0</v>
      </c>
      <c r="C14" s="10">
        <f>XNPV(C11,C3:C9,B3:B9)</f>
        <v>5188.818061325328</v>
      </c>
    </row>
  </sheetData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E91"/>
  <sheetViews>
    <sheetView showGridLines="0" tabSelected="1" zoomScaleNormal="100" workbookViewId="0">
      <selection activeCell="C6" sqref="C6"/>
    </sheetView>
  </sheetViews>
  <sheetFormatPr defaultRowHeight="15" x14ac:dyDescent="0.25"/>
  <cols>
    <col min="1" max="1" width="2.85546875" style="22" customWidth="1"/>
    <col min="2" max="3" width="22.140625" style="22" customWidth="1"/>
    <col min="4" max="4" width="2.85546875" style="22" customWidth="1"/>
    <col min="5" max="5" width="11.140625" style="22" bestFit="1" customWidth="1"/>
    <col min="6" max="16384" width="9.140625" style="22"/>
  </cols>
  <sheetData>
    <row r="2" spans="2:5" s="19" customFormat="1" x14ac:dyDescent="0.25">
      <c r="B2" s="17" t="s">
        <v>20</v>
      </c>
      <c r="C2" s="18">
        <v>1000000</v>
      </c>
    </row>
    <row r="3" spans="2:5" s="19" customFormat="1" x14ac:dyDescent="0.25"/>
    <row r="4" spans="2:5" s="19" customFormat="1" x14ac:dyDescent="0.25">
      <c r="B4" s="17" t="s">
        <v>21</v>
      </c>
      <c r="C4" s="18">
        <v>100000</v>
      </c>
      <c r="E4" s="27"/>
    </row>
    <row r="5" spans="2:5" s="19" customFormat="1" x14ac:dyDescent="0.25"/>
    <row r="6" spans="2:5" s="19" customFormat="1" x14ac:dyDescent="0.25">
      <c r="B6" s="17" t="s">
        <v>22</v>
      </c>
      <c r="C6" s="21">
        <v>6</v>
      </c>
    </row>
    <row r="7" spans="2:5" s="19" customFormat="1" x14ac:dyDescent="0.25"/>
    <row r="8" spans="2:5" s="19" customFormat="1" x14ac:dyDescent="0.25">
      <c r="B8" s="17" t="s">
        <v>25</v>
      </c>
      <c r="C8" s="28">
        <f>SLN(C2,C4,C6)</f>
        <v>150000</v>
      </c>
      <c r="E8" s="29"/>
    </row>
    <row r="9" spans="2:5" s="19" customFormat="1" x14ac:dyDescent="0.25">
      <c r="B9" s="17" t="s">
        <v>0</v>
      </c>
      <c r="C9" s="28">
        <f>SLN(C2,C4,C6)</f>
        <v>150000</v>
      </c>
    </row>
    <row r="10" spans="2:5" s="19" customFormat="1" x14ac:dyDescent="0.25"/>
    <row r="11" spans="2:5" s="19" customFormat="1" x14ac:dyDescent="0.25"/>
    <row r="12" spans="2:5" s="19" customFormat="1" x14ac:dyDescent="0.25"/>
    <row r="13" spans="2:5" s="19" customFormat="1" x14ac:dyDescent="0.25"/>
    <row r="14" spans="2:5" s="19" customFormat="1" x14ac:dyDescent="0.25"/>
    <row r="15" spans="2:5" s="19" customFormat="1" x14ac:dyDescent="0.25"/>
    <row r="16" spans="2:5" s="19" customFormat="1" x14ac:dyDescent="0.25"/>
    <row r="17" s="19" customFormat="1" x14ac:dyDescent="0.25"/>
    <row r="18" s="19" customFormat="1" x14ac:dyDescent="0.25"/>
    <row r="19" s="19" customFormat="1" x14ac:dyDescent="0.25"/>
    <row r="20" s="19" customFormat="1" x14ac:dyDescent="0.25"/>
    <row r="21" s="19" customFormat="1" x14ac:dyDescent="0.25"/>
    <row r="22" s="19" customFormat="1" x14ac:dyDescent="0.25"/>
    <row r="23" s="19" customFormat="1" x14ac:dyDescent="0.25"/>
    <row r="24" s="19" customFormat="1" x14ac:dyDescent="0.25"/>
    <row r="25" s="19" customFormat="1" x14ac:dyDescent="0.25"/>
    <row r="26" s="19" customFormat="1" x14ac:dyDescent="0.25"/>
    <row r="27" s="19" customFormat="1" x14ac:dyDescent="0.25"/>
    <row r="28" s="19" customFormat="1" x14ac:dyDescent="0.25"/>
    <row r="29" s="19" customFormat="1" x14ac:dyDescent="0.25"/>
    <row r="30" s="19" customFormat="1" x14ac:dyDescent="0.25"/>
    <row r="31" s="19" customFormat="1" x14ac:dyDescent="0.25"/>
    <row r="32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C11"/>
  <sheetViews>
    <sheetView showGridLines="0" workbookViewId="0">
      <selection activeCell="A2" sqref="A2:XFD4"/>
    </sheetView>
  </sheetViews>
  <sheetFormatPr defaultRowHeight="15" x14ac:dyDescent="0.25"/>
  <cols>
    <col min="1" max="1" width="2.85546875" customWidth="1"/>
    <col min="2" max="2" width="17.85546875" customWidth="1"/>
    <col min="3" max="3" width="22.28515625" customWidth="1"/>
    <col min="4" max="4" width="2.85546875" customWidth="1"/>
  </cols>
  <sheetData>
    <row r="2" spans="2:3" x14ac:dyDescent="0.25">
      <c r="B2" s="11" t="s">
        <v>8</v>
      </c>
      <c r="C2" s="8">
        <v>5.1999999999999998E-2</v>
      </c>
    </row>
    <row r="4" spans="2:3" x14ac:dyDescent="0.25">
      <c r="B4" s="11" t="s">
        <v>9</v>
      </c>
      <c r="C4" s="13">
        <v>36</v>
      </c>
    </row>
    <row r="6" spans="2:3" x14ac:dyDescent="0.25">
      <c r="B6" s="11" t="s">
        <v>10</v>
      </c>
      <c r="C6" s="14">
        <v>-10000</v>
      </c>
    </row>
    <row r="8" spans="2:3" x14ac:dyDescent="0.25">
      <c r="B8" s="11" t="s">
        <v>7</v>
      </c>
      <c r="C8" s="14">
        <v>20000</v>
      </c>
    </row>
    <row r="10" spans="2:3" x14ac:dyDescent="0.25">
      <c r="B10" s="11" t="s">
        <v>6</v>
      </c>
      <c r="C10" s="10">
        <f>FV(C2,C4,C6,C8)</f>
        <v>876430.42592513678</v>
      </c>
    </row>
    <row r="11" spans="2:3" x14ac:dyDescent="0.25">
      <c r="B11" s="11" t="s">
        <v>0</v>
      </c>
      <c r="C11" s="10">
        <f>FV(C2,C4,C6,C8)</f>
        <v>876430.42592513678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12"/>
  <sheetViews>
    <sheetView showGridLines="0" workbookViewId="0">
      <selection activeCell="C12" sqref="C12"/>
    </sheetView>
  </sheetViews>
  <sheetFormatPr defaultRowHeight="15" x14ac:dyDescent="0.25"/>
  <cols>
    <col min="1" max="1" width="2.85546875" customWidth="1"/>
    <col min="2" max="3" width="19" customWidth="1"/>
    <col min="4" max="4" width="2.85546875" customWidth="1"/>
  </cols>
  <sheetData>
    <row r="2" spans="2:3" x14ac:dyDescent="0.25">
      <c r="B2" s="1" t="s">
        <v>2</v>
      </c>
      <c r="C2" s="1" t="s">
        <v>3</v>
      </c>
    </row>
    <row r="3" spans="2:3" x14ac:dyDescent="0.25">
      <c r="B3" s="2">
        <v>43115</v>
      </c>
      <c r="C3" s="3">
        <v>-120000</v>
      </c>
    </row>
    <row r="4" spans="2:3" x14ac:dyDescent="0.25">
      <c r="B4" s="4">
        <v>43200</v>
      </c>
      <c r="C4" s="5">
        <v>18000</v>
      </c>
    </row>
    <row r="5" spans="2:3" x14ac:dyDescent="0.25">
      <c r="B5" s="4">
        <v>43387</v>
      </c>
      <c r="C5" s="5">
        <v>19000</v>
      </c>
    </row>
    <row r="6" spans="2:3" x14ac:dyDescent="0.25">
      <c r="B6" s="4">
        <v>43455</v>
      </c>
      <c r="C6" s="5">
        <v>25000</v>
      </c>
    </row>
    <row r="7" spans="2:3" x14ac:dyDescent="0.25">
      <c r="B7" s="4">
        <v>43524</v>
      </c>
      <c r="C7" s="5">
        <v>22000</v>
      </c>
    </row>
    <row r="8" spans="2:3" x14ac:dyDescent="0.25">
      <c r="B8" s="4">
        <v>43617</v>
      </c>
      <c r="C8" s="5">
        <v>24000</v>
      </c>
    </row>
    <row r="9" spans="2:3" x14ac:dyDescent="0.25">
      <c r="B9" s="6">
        <v>43861</v>
      </c>
      <c r="C9" s="7">
        <v>24500</v>
      </c>
    </row>
    <row r="11" spans="2:3" x14ac:dyDescent="0.25">
      <c r="B11" s="11" t="s">
        <v>5</v>
      </c>
      <c r="C11" s="12">
        <f>XIRR(C3:C9,B3:B9)</f>
        <v>9.3035236001014709E-2</v>
      </c>
    </row>
    <row r="12" spans="2:3" x14ac:dyDescent="0.25">
      <c r="B12" s="11" t="s">
        <v>0</v>
      </c>
      <c r="C12" s="12">
        <f>XIRR(C3:C9,B3:B9)</f>
        <v>9.3035236001014709E-2</v>
      </c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C18"/>
  <sheetViews>
    <sheetView showGridLines="0" workbookViewId="0">
      <selection activeCell="C18" sqref="C18"/>
    </sheetView>
  </sheetViews>
  <sheetFormatPr defaultRowHeight="15" x14ac:dyDescent="0.25"/>
  <cols>
    <col min="1" max="1" width="2.85546875" customWidth="1"/>
    <col min="2" max="2" width="28.140625" bestFit="1" customWidth="1"/>
    <col min="3" max="3" width="19" customWidth="1"/>
    <col min="4" max="4" width="2.85546875" customWidth="1"/>
  </cols>
  <sheetData>
    <row r="2" spans="1:3" x14ac:dyDescent="0.25">
      <c r="B2" s="11" t="s">
        <v>8</v>
      </c>
      <c r="C2" s="8">
        <v>5.1999999999999998E-2</v>
      </c>
    </row>
    <row r="4" spans="1:3" x14ac:dyDescent="0.25">
      <c r="B4" s="11" t="s">
        <v>11</v>
      </c>
      <c r="C4" s="15">
        <v>0.06</v>
      </c>
    </row>
    <row r="6" spans="1:3" x14ac:dyDescent="0.25">
      <c r="C6" s="1" t="s">
        <v>3</v>
      </c>
    </row>
    <row r="7" spans="1:3" x14ac:dyDescent="0.25">
      <c r="C7" s="3">
        <v>-120000</v>
      </c>
    </row>
    <row r="8" spans="1:3" x14ac:dyDescent="0.25">
      <c r="C8" s="5">
        <v>18000</v>
      </c>
    </row>
    <row r="9" spans="1:3" x14ac:dyDescent="0.25">
      <c r="C9" s="5">
        <v>19000</v>
      </c>
    </row>
    <row r="10" spans="1:3" x14ac:dyDescent="0.25">
      <c r="C10" s="5">
        <v>25000</v>
      </c>
    </row>
    <row r="11" spans="1:3" x14ac:dyDescent="0.25">
      <c r="C11" s="5">
        <v>22000</v>
      </c>
    </row>
    <row r="12" spans="1:3" x14ac:dyDescent="0.25">
      <c r="C12" s="5">
        <v>24000</v>
      </c>
    </row>
    <row r="13" spans="1:3" x14ac:dyDescent="0.25">
      <c r="C13" s="7">
        <v>24500</v>
      </c>
    </row>
    <row r="14" spans="1:3" x14ac:dyDescent="0.25">
      <c r="C14" s="16"/>
    </row>
    <row r="15" spans="1:3" x14ac:dyDescent="0.25">
      <c r="B15" s="11" t="s">
        <v>5</v>
      </c>
      <c r="C15" s="12">
        <f>IRR(C7:C13)</f>
        <v>2.7676002646538578E-2</v>
      </c>
    </row>
    <row r="16" spans="1:3" x14ac:dyDescent="0.25">
      <c r="A16" s="16"/>
      <c r="B16" s="16"/>
      <c r="C16" s="16"/>
    </row>
    <row r="17" spans="2:3" x14ac:dyDescent="0.25">
      <c r="B17" s="11" t="s">
        <v>12</v>
      </c>
      <c r="C17" s="12">
        <f>MIRR(C7:C13,C2,C4)</f>
        <v>4.0765084682729436E-2</v>
      </c>
    </row>
    <row r="18" spans="2:3" x14ac:dyDescent="0.25">
      <c r="B18" s="11" t="s">
        <v>0</v>
      </c>
      <c r="C18" s="12">
        <f>MIRR(C7:C13,C2,C4)</f>
        <v>4.0765084682729436E-2</v>
      </c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C93"/>
  <sheetViews>
    <sheetView showGridLines="0" zoomScaleNormal="100" workbookViewId="0">
      <selection activeCell="C9" sqref="C9"/>
    </sheetView>
  </sheetViews>
  <sheetFormatPr defaultRowHeight="15" x14ac:dyDescent="0.25"/>
  <cols>
    <col min="1" max="1" width="2.85546875" style="22" customWidth="1"/>
    <col min="2" max="3" width="20.140625" style="22" customWidth="1"/>
    <col min="4" max="4" width="2.85546875" style="22" customWidth="1"/>
    <col min="5" max="16384" width="9.140625" style="22"/>
  </cols>
  <sheetData>
    <row r="2" spans="2:3" s="19" customFormat="1" x14ac:dyDescent="0.25">
      <c r="B2" s="17" t="s">
        <v>14</v>
      </c>
      <c r="C2" s="20">
        <v>0.05</v>
      </c>
    </row>
    <row r="3" spans="2:3" s="19" customFormat="1" x14ac:dyDescent="0.25"/>
    <row r="4" spans="2:3" s="19" customFormat="1" x14ac:dyDescent="0.25">
      <c r="B4" s="17" t="s">
        <v>15</v>
      </c>
      <c r="C4" s="21">
        <v>36</v>
      </c>
    </row>
    <row r="5" spans="2:3" s="19" customFormat="1" x14ac:dyDescent="0.25"/>
    <row r="6" spans="2:3" s="19" customFormat="1" x14ac:dyDescent="0.25">
      <c r="B6" s="17" t="s">
        <v>13</v>
      </c>
      <c r="C6" s="18">
        <v>100000</v>
      </c>
    </row>
    <row r="7" spans="2:3" s="19" customFormat="1" x14ac:dyDescent="0.25"/>
    <row r="8" spans="2:3" s="19" customFormat="1" x14ac:dyDescent="0.25">
      <c r="B8" s="17" t="s">
        <v>16</v>
      </c>
      <c r="C8" s="9">
        <f>PMT(C2/12,C4,C6)</f>
        <v>-2997.0897104665478</v>
      </c>
    </row>
    <row r="9" spans="2:3" s="19" customFormat="1" x14ac:dyDescent="0.25">
      <c r="B9" s="17" t="s">
        <v>0</v>
      </c>
      <c r="C9" s="9">
        <f>PMT(C2/12,C4,C6)</f>
        <v>-2997.0897104665478</v>
      </c>
    </row>
    <row r="10" spans="2:3" s="19" customFormat="1" x14ac:dyDescent="0.25"/>
    <row r="11" spans="2:3" s="19" customFormat="1" x14ac:dyDescent="0.25"/>
    <row r="12" spans="2:3" s="19" customFormat="1" x14ac:dyDescent="0.25"/>
    <row r="13" spans="2:3" s="19" customFormat="1" x14ac:dyDescent="0.25"/>
    <row r="14" spans="2:3" s="19" customFormat="1" x14ac:dyDescent="0.25"/>
    <row r="15" spans="2:3" s="19" customFormat="1" x14ac:dyDescent="0.25"/>
    <row r="16" spans="2:3" s="19" customFormat="1" x14ac:dyDescent="0.25"/>
    <row r="17" s="19" customFormat="1" x14ac:dyDescent="0.25"/>
    <row r="18" s="19" customFormat="1" x14ac:dyDescent="0.25"/>
    <row r="19" s="19" customFormat="1" x14ac:dyDescent="0.25"/>
    <row r="20" s="19" customFormat="1" x14ac:dyDescent="0.25"/>
    <row r="21" s="19" customFormat="1" x14ac:dyDescent="0.25"/>
    <row r="22" s="19" customFormat="1" x14ac:dyDescent="0.25"/>
    <row r="23" s="19" customFormat="1" x14ac:dyDescent="0.25"/>
    <row r="24" s="19" customFormat="1" x14ac:dyDescent="0.25"/>
    <row r="25" s="19" customFormat="1" x14ac:dyDescent="0.25"/>
    <row r="26" s="19" customFormat="1" x14ac:dyDescent="0.25"/>
    <row r="27" s="19" customFormat="1" x14ac:dyDescent="0.25"/>
    <row r="28" s="19" customFormat="1" x14ac:dyDescent="0.25"/>
    <row r="29" s="19" customFormat="1" x14ac:dyDescent="0.25"/>
    <row r="30" s="19" customFormat="1" x14ac:dyDescent="0.25"/>
    <row r="31" s="19" customFormat="1" x14ac:dyDescent="0.25"/>
    <row r="32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C95"/>
  <sheetViews>
    <sheetView showGridLines="0" zoomScaleNormal="100" workbookViewId="0">
      <selection activeCell="C11" sqref="C11"/>
    </sheetView>
  </sheetViews>
  <sheetFormatPr defaultRowHeight="15" x14ac:dyDescent="0.25"/>
  <cols>
    <col min="1" max="1" width="2.85546875" style="22" customWidth="1"/>
    <col min="2" max="3" width="21" style="22" customWidth="1"/>
    <col min="4" max="4" width="2.85546875" style="22" customWidth="1"/>
    <col min="5" max="16384" width="9.140625" style="22"/>
  </cols>
  <sheetData>
    <row r="2" spans="2:3" s="19" customFormat="1" x14ac:dyDescent="0.25">
      <c r="B2" s="17" t="s">
        <v>14</v>
      </c>
      <c r="C2" s="20">
        <v>0.05</v>
      </c>
    </row>
    <row r="3" spans="2:3" s="19" customFormat="1" x14ac:dyDescent="0.25"/>
    <row r="4" spans="2:3" s="19" customFormat="1" x14ac:dyDescent="0.25">
      <c r="B4" s="17" t="s">
        <v>17</v>
      </c>
      <c r="C4" s="24">
        <v>10</v>
      </c>
    </row>
    <row r="5" spans="2:3" s="19" customFormat="1" x14ac:dyDescent="0.25"/>
    <row r="6" spans="2:3" s="19" customFormat="1" x14ac:dyDescent="0.25">
      <c r="B6" s="17" t="s">
        <v>18</v>
      </c>
      <c r="C6" s="21">
        <v>36</v>
      </c>
    </row>
    <row r="7" spans="2:3" s="19" customFormat="1" x14ac:dyDescent="0.25"/>
    <row r="8" spans="2:3" s="19" customFormat="1" x14ac:dyDescent="0.25">
      <c r="B8" s="17" t="s">
        <v>7</v>
      </c>
      <c r="C8" s="21">
        <v>100000</v>
      </c>
    </row>
    <row r="9" spans="2:3" s="19" customFormat="1" x14ac:dyDescent="0.25"/>
    <row r="10" spans="2:3" s="19" customFormat="1" x14ac:dyDescent="0.25">
      <c r="B10" s="17" t="s">
        <v>16</v>
      </c>
      <c r="C10" s="9">
        <f>PPMT(C2/12,C4,C6,C8)</f>
        <v>-2678.8174504059607</v>
      </c>
    </row>
    <row r="11" spans="2:3" s="19" customFormat="1" x14ac:dyDescent="0.25">
      <c r="B11" s="17" t="s">
        <v>0</v>
      </c>
      <c r="C11" s="9">
        <f>PPMT(C2/12,C4,C6,C8)</f>
        <v>-2678.8174504059607</v>
      </c>
    </row>
    <row r="12" spans="2:3" s="19" customFormat="1" x14ac:dyDescent="0.25"/>
    <row r="13" spans="2:3" s="19" customFormat="1" x14ac:dyDescent="0.25"/>
    <row r="14" spans="2:3" s="19" customFormat="1" x14ac:dyDescent="0.25"/>
    <row r="15" spans="2:3" s="19" customFormat="1" x14ac:dyDescent="0.25"/>
    <row r="16" spans="2:3" s="19" customFormat="1" x14ac:dyDescent="0.25"/>
    <row r="17" s="19" customFormat="1" x14ac:dyDescent="0.25"/>
    <row r="18" s="19" customFormat="1" x14ac:dyDescent="0.25"/>
    <row r="19" s="19" customFormat="1" x14ac:dyDescent="0.25"/>
    <row r="20" s="19" customFormat="1" x14ac:dyDescent="0.25"/>
    <row r="21" s="19" customFormat="1" x14ac:dyDescent="0.25"/>
    <row r="22" s="19" customFormat="1" x14ac:dyDescent="0.25"/>
    <row r="23" s="19" customFormat="1" x14ac:dyDescent="0.25"/>
    <row r="24" s="19" customFormat="1" x14ac:dyDescent="0.25"/>
    <row r="25" s="19" customFormat="1" x14ac:dyDescent="0.25"/>
    <row r="26" s="19" customFormat="1" x14ac:dyDescent="0.25"/>
    <row r="27" s="19" customFormat="1" x14ac:dyDescent="0.25"/>
    <row r="28" s="19" customFormat="1" x14ac:dyDescent="0.25"/>
    <row r="29" s="19" customFormat="1" x14ac:dyDescent="0.25"/>
    <row r="30" s="19" customFormat="1" x14ac:dyDescent="0.25"/>
    <row r="31" s="19" customFormat="1" x14ac:dyDescent="0.25"/>
    <row r="32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C91"/>
  <sheetViews>
    <sheetView showGridLines="0" zoomScaleNormal="100" workbookViewId="0">
      <selection activeCell="C7" sqref="C7"/>
    </sheetView>
  </sheetViews>
  <sheetFormatPr defaultRowHeight="15" x14ac:dyDescent="0.25"/>
  <cols>
    <col min="1" max="1" width="2.85546875" style="22" customWidth="1"/>
    <col min="2" max="3" width="21" style="22" customWidth="1"/>
    <col min="4" max="4" width="2.85546875" style="22" customWidth="1"/>
    <col min="5" max="16384" width="9.140625" style="22"/>
  </cols>
  <sheetData>
    <row r="2" spans="2:3" s="19" customFormat="1" x14ac:dyDescent="0.25">
      <c r="B2" s="17" t="s">
        <v>14</v>
      </c>
      <c r="C2" s="23">
        <v>0.12</v>
      </c>
    </row>
    <row r="3" spans="2:3" s="19" customFormat="1" x14ac:dyDescent="0.25"/>
    <row r="4" spans="2:3" s="19" customFormat="1" x14ac:dyDescent="0.25">
      <c r="B4" s="17" t="s">
        <v>17</v>
      </c>
      <c r="C4" s="24">
        <v>12</v>
      </c>
    </row>
    <row r="5" spans="2:3" s="19" customFormat="1" x14ac:dyDescent="0.25"/>
    <row r="6" spans="2:3" s="19" customFormat="1" x14ac:dyDescent="0.25">
      <c r="B6" s="17" t="s">
        <v>16</v>
      </c>
      <c r="C6" s="25">
        <f>EFFECT(C2,C4)</f>
        <v>0.12682503013196977</v>
      </c>
    </row>
    <row r="7" spans="2:3" s="19" customFormat="1" x14ac:dyDescent="0.25">
      <c r="B7" s="17" t="s">
        <v>0</v>
      </c>
      <c r="C7" s="25">
        <f>EFFECT(C2,C4)</f>
        <v>0.12682503013196977</v>
      </c>
    </row>
    <row r="8" spans="2:3" s="19" customFormat="1" x14ac:dyDescent="0.25"/>
    <row r="9" spans="2:3" s="19" customFormat="1" x14ac:dyDescent="0.25"/>
    <row r="10" spans="2:3" s="19" customFormat="1" x14ac:dyDescent="0.25"/>
    <row r="11" spans="2:3" s="19" customFormat="1" x14ac:dyDescent="0.25"/>
    <row r="12" spans="2:3" s="19" customFormat="1" x14ac:dyDescent="0.25"/>
    <row r="13" spans="2:3" s="19" customFormat="1" x14ac:dyDescent="0.25"/>
    <row r="14" spans="2:3" s="19" customFormat="1" x14ac:dyDescent="0.25"/>
    <row r="15" spans="2:3" s="19" customFormat="1" x14ac:dyDescent="0.25"/>
    <row r="16" spans="2:3" s="19" customFormat="1" x14ac:dyDescent="0.25"/>
    <row r="17" s="19" customFormat="1" x14ac:dyDescent="0.25"/>
    <row r="18" s="19" customFormat="1" x14ac:dyDescent="0.25"/>
    <row r="19" s="19" customFormat="1" x14ac:dyDescent="0.25"/>
    <row r="20" s="19" customFormat="1" x14ac:dyDescent="0.25"/>
    <row r="21" s="19" customFormat="1" x14ac:dyDescent="0.25"/>
    <row r="22" s="19" customFormat="1" x14ac:dyDescent="0.25"/>
    <row r="23" s="19" customFormat="1" x14ac:dyDescent="0.25"/>
    <row r="24" s="19" customFormat="1" x14ac:dyDescent="0.25"/>
    <row r="25" s="19" customFormat="1" x14ac:dyDescent="0.25"/>
    <row r="26" s="19" customFormat="1" x14ac:dyDescent="0.25"/>
    <row r="27" s="19" customFormat="1" x14ac:dyDescent="0.25"/>
    <row r="28" s="19" customFormat="1" x14ac:dyDescent="0.25"/>
    <row r="29" s="19" customFormat="1" x14ac:dyDescent="0.25"/>
    <row r="30" s="19" customFormat="1" x14ac:dyDescent="0.25"/>
    <row r="31" s="19" customFormat="1" x14ac:dyDescent="0.25"/>
    <row r="32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E93"/>
  <sheetViews>
    <sheetView showGridLines="0" zoomScaleNormal="100" workbookViewId="0">
      <selection activeCell="C9" sqref="C9"/>
    </sheetView>
  </sheetViews>
  <sheetFormatPr defaultRowHeight="15" x14ac:dyDescent="0.25"/>
  <cols>
    <col min="1" max="1" width="2.85546875" style="22" customWidth="1"/>
    <col min="2" max="3" width="22.140625" style="22" customWidth="1"/>
    <col min="4" max="4" width="2.85546875" style="22" customWidth="1"/>
    <col min="5" max="16384" width="9.140625" style="22"/>
  </cols>
  <sheetData>
    <row r="2" spans="2:5" s="19" customFormat="1" x14ac:dyDescent="0.25">
      <c r="B2" s="17" t="s">
        <v>15</v>
      </c>
      <c r="C2" s="21">
        <v>36</v>
      </c>
    </row>
    <row r="3" spans="2:5" s="19" customFormat="1" x14ac:dyDescent="0.25"/>
    <row r="4" spans="2:5" s="19" customFormat="1" x14ac:dyDescent="0.25">
      <c r="B4" s="17" t="s">
        <v>16</v>
      </c>
      <c r="C4" s="18">
        <v>-3200</v>
      </c>
      <c r="E4" s="27"/>
    </row>
    <row r="5" spans="2:5" s="19" customFormat="1" x14ac:dyDescent="0.25"/>
    <row r="6" spans="2:5" s="19" customFormat="1" x14ac:dyDescent="0.25">
      <c r="B6" s="17" t="s">
        <v>7</v>
      </c>
      <c r="C6" s="18">
        <v>100000</v>
      </c>
    </row>
    <row r="7" spans="2:5" s="19" customFormat="1" x14ac:dyDescent="0.25"/>
    <row r="8" spans="2:5" s="19" customFormat="1" x14ac:dyDescent="0.25">
      <c r="B8" s="17" t="s">
        <v>19</v>
      </c>
      <c r="C8" s="26">
        <f>RATE(C2,C4,C6)</f>
        <v>7.8579089878020227E-3</v>
      </c>
    </row>
    <row r="9" spans="2:5" s="19" customFormat="1" x14ac:dyDescent="0.25">
      <c r="B9" s="17" t="s">
        <v>0</v>
      </c>
      <c r="C9" s="26">
        <f>RATE(C2,C4,C6)</f>
        <v>7.8579089878020227E-3</v>
      </c>
    </row>
    <row r="10" spans="2:5" s="19" customFormat="1" x14ac:dyDescent="0.25"/>
    <row r="11" spans="2:5" s="19" customFormat="1" x14ac:dyDescent="0.25">
      <c r="B11" s="17" t="s">
        <v>14</v>
      </c>
      <c r="C11" s="26">
        <f>C8*12</f>
        <v>9.4294907853624266E-2</v>
      </c>
    </row>
    <row r="12" spans="2:5" s="19" customFormat="1" x14ac:dyDescent="0.25"/>
    <row r="13" spans="2:5" s="19" customFormat="1" x14ac:dyDescent="0.25"/>
    <row r="14" spans="2:5" s="19" customFormat="1" x14ac:dyDescent="0.25"/>
    <row r="15" spans="2:5" s="19" customFormat="1" x14ac:dyDescent="0.25"/>
    <row r="16" spans="2:5" s="19" customFormat="1" x14ac:dyDescent="0.25"/>
    <row r="17" s="19" customFormat="1" x14ac:dyDescent="0.25"/>
    <row r="18" s="19" customFormat="1" x14ac:dyDescent="0.25"/>
    <row r="19" s="19" customFormat="1" x14ac:dyDescent="0.25"/>
    <row r="20" s="19" customFormat="1" x14ac:dyDescent="0.25"/>
    <row r="21" s="19" customFormat="1" x14ac:dyDescent="0.25"/>
    <row r="22" s="19" customFormat="1" x14ac:dyDescent="0.25"/>
    <row r="23" s="19" customFormat="1" x14ac:dyDescent="0.25"/>
    <row r="24" s="19" customFormat="1" x14ac:dyDescent="0.25"/>
    <row r="25" s="19" customFormat="1" x14ac:dyDescent="0.25"/>
    <row r="26" s="19" customFormat="1" x14ac:dyDescent="0.25"/>
    <row r="27" s="19" customFormat="1" x14ac:dyDescent="0.25"/>
    <row r="28" s="19" customFormat="1" x14ac:dyDescent="0.25"/>
    <row r="29" s="19" customFormat="1" x14ac:dyDescent="0.25"/>
    <row r="30" s="19" customFormat="1" x14ac:dyDescent="0.25"/>
    <row r="31" s="19" customFormat="1" x14ac:dyDescent="0.25"/>
    <row r="32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E93"/>
  <sheetViews>
    <sheetView showGridLines="0" zoomScaleNormal="100" workbookViewId="0">
      <selection activeCell="C11" sqref="C11"/>
    </sheetView>
  </sheetViews>
  <sheetFormatPr defaultRowHeight="15" x14ac:dyDescent="0.25"/>
  <cols>
    <col min="1" max="1" width="2.85546875" style="22" customWidth="1"/>
    <col min="2" max="3" width="22.140625" style="22" customWidth="1"/>
    <col min="4" max="4" width="2.85546875" style="22" customWidth="1"/>
    <col min="5" max="5" width="11.140625" style="22" bestFit="1" customWidth="1"/>
    <col min="6" max="16384" width="9.140625" style="22"/>
  </cols>
  <sheetData>
    <row r="2" spans="2:5" s="19" customFormat="1" x14ac:dyDescent="0.25">
      <c r="B2" s="17" t="s">
        <v>20</v>
      </c>
      <c r="C2" s="18">
        <v>1000000</v>
      </c>
    </row>
    <row r="3" spans="2:5" s="19" customFormat="1" x14ac:dyDescent="0.25"/>
    <row r="4" spans="2:5" s="19" customFormat="1" x14ac:dyDescent="0.25">
      <c r="B4" s="17" t="s">
        <v>21</v>
      </c>
      <c r="C4" s="18">
        <v>100000</v>
      </c>
      <c r="E4" s="27"/>
    </row>
    <row r="5" spans="2:5" s="19" customFormat="1" x14ac:dyDescent="0.25"/>
    <row r="6" spans="2:5" s="19" customFormat="1" x14ac:dyDescent="0.25">
      <c r="B6" s="17" t="s">
        <v>22</v>
      </c>
      <c r="C6" s="21">
        <v>6</v>
      </c>
    </row>
    <row r="7" spans="2:5" s="19" customFormat="1" x14ac:dyDescent="0.25"/>
    <row r="8" spans="2:5" s="19" customFormat="1" x14ac:dyDescent="0.25">
      <c r="B8" s="17" t="s">
        <v>23</v>
      </c>
      <c r="C8" s="21">
        <v>5</v>
      </c>
    </row>
    <row r="9" spans="2:5" s="19" customFormat="1" x14ac:dyDescent="0.25"/>
    <row r="10" spans="2:5" s="19" customFormat="1" x14ac:dyDescent="0.25">
      <c r="B10" s="17" t="s">
        <v>24</v>
      </c>
      <c r="C10" s="28">
        <f>DB(C2,C4,C6,C8)</f>
        <v>68608.690573599</v>
      </c>
      <c r="E10" s="29"/>
    </row>
    <row r="11" spans="2:5" s="19" customFormat="1" x14ac:dyDescent="0.25">
      <c r="B11" s="17" t="s">
        <v>0</v>
      </c>
      <c r="C11" s="28">
        <f>DB(C2,C4,C6,C8)</f>
        <v>68608.690573599</v>
      </c>
    </row>
    <row r="12" spans="2:5" s="19" customFormat="1" x14ac:dyDescent="0.25"/>
    <row r="13" spans="2:5" s="19" customFormat="1" x14ac:dyDescent="0.25"/>
    <row r="14" spans="2:5" s="19" customFormat="1" x14ac:dyDescent="0.25"/>
    <row r="15" spans="2:5" s="19" customFormat="1" x14ac:dyDescent="0.25"/>
    <row r="16" spans="2:5" s="19" customFormat="1" x14ac:dyDescent="0.25"/>
    <row r="17" s="19" customFormat="1" x14ac:dyDescent="0.25"/>
    <row r="18" s="19" customFormat="1" x14ac:dyDescent="0.25"/>
    <row r="19" s="19" customFormat="1" x14ac:dyDescent="0.25"/>
    <row r="20" s="19" customFormat="1" x14ac:dyDescent="0.25"/>
    <row r="21" s="19" customFormat="1" x14ac:dyDescent="0.25"/>
    <row r="22" s="19" customFormat="1" x14ac:dyDescent="0.25"/>
    <row r="23" s="19" customFormat="1" x14ac:dyDescent="0.25"/>
    <row r="24" s="19" customFormat="1" x14ac:dyDescent="0.25"/>
    <row r="25" s="19" customFormat="1" x14ac:dyDescent="0.25"/>
    <row r="26" s="19" customFormat="1" x14ac:dyDescent="0.25"/>
    <row r="27" s="19" customFormat="1" x14ac:dyDescent="0.25"/>
    <row r="28" s="19" customFormat="1" x14ac:dyDescent="0.25"/>
    <row r="29" s="19" customFormat="1" x14ac:dyDescent="0.25"/>
    <row r="30" s="19" customFormat="1" x14ac:dyDescent="0.25"/>
    <row r="31" s="19" customFormat="1" x14ac:dyDescent="0.25"/>
    <row r="32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XNPV</vt:lpstr>
      <vt:lpstr>FV</vt:lpstr>
      <vt:lpstr>XIRR</vt:lpstr>
      <vt:lpstr>MIRR</vt:lpstr>
      <vt:lpstr>PMT</vt:lpstr>
      <vt:lpstr>PPMT</vt:lpstr>
      <vt:lpstr>EFFECT</vt:lpstr>
      <vt:lpstr>RATE</vt:lpstr>
      <vt:lpstr>DB</vt:lpstr>
      <vt:lpstr>SLN</vt:lpstr>
    </vt:vector>
  </TitlesOfParts>
  <Company>Pagos,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burhan</dc:creator>
  <cp:lastModifiedBy>ilker burhan</cp:lastModifiedBy>
  <dcterms:created xsi:type="dcterms:W3CDTF">2018-04-13T05:51:47Z</dcterms:created>
  <dcterms:modified xsi:type="dcterms:W3CDTF">2018-04-13T11:38:38Z</dcterms:modified>
</cp:coreProperties>
</file>